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<sst xmlns="http://schemas.openxmlformats.org/spreadsheetml/2006/main" count="77" uniqueCount="73">
  <si>
    <t>ESTIMATE</t>
  </si>
  <si>
    <t>Bill to</t>
  </si>
  <si>
    <t>Estimate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</si>
  <si>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</si>
  <si>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</si>
  <si>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</si>
  <si>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</si>
  <si>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</si>
  <si>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</si>
  <si>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</si>
  <si>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</si>
  <si>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</si>
  <si>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[Auto Body Repair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</si>
  <si>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</si>
  <si>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</si>
  <si>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</si>
  <si>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</si>
  <si>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</si>
  <si>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</si>
  <si>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</si>
  <si>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</si>
  <si>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</si>
  <si>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Front bumper cover: repair and refinish</t>
  </si>
  <si>
    <t>panel</t>
  </si>
  <si>
    <t>Example: 350–900</t>
  </si>
  <si>
    <t>Right front fender, new OEM part</t>
  </si>
  <si>
    <t>part</t>
  </si>
  <si>
    <t>Example: 180–600</t>
  </si>
  <si>
    <t>Remove and install: headlamp, liner, trim</t>
  </si>
  <si>
    <t>hour</t>
  </si>
  <si>
    <t>Example: 60–95 / hr</t>
  </si>
  <si>
    <t>Color match and blend into the adjacent door</t>
  </si>
  <si>
    <t>Example: 150–400</t>
  </si>
  <si>
    <t>Four-wheel alignment after the repair</t>
  </si>
  <si>
    <t>job</t>
  </si>
  <si>
    <t>Example: 100–200</t>
  </si>
  <si>
    <t>Rental car while in the shop</t>
  </si>
  <si>
    <t>day</t>
  </si>
  <si>
    <t>Example: 35–70 / day</t>
  </si>
  <si>
    <t>Payment terms</t>
  </si>
  <si>
    <t>Subtotal</t>
  </si>
  <si>
    <t>On insurance jobs the owner pays the deductible at pickup and the insurer pays the approved estimate plus supplements; hidden damage found at teardown is photographed and approved before work continues. Customer-pay jobs take a 30% deposit to order parts, with the balance at pickup. Paint carries a written warranty against peeling and fading. Estimate valid for 30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</si>
  <si>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</si>
  <si>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</si>
  <si>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</si>
  <si>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</si>
  <si>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</si>
  <si>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</si>
  <si>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</si>
  <si>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estimate is valid for 30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</si>
  <si>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</si>
  <si>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</si>
  <si>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</si>
  <si>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</si>
  <si>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</si>
  <si>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</si>
  <si>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</si>
  <si>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</si>
  <si>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</si>
  <si>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</si>
  <si>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</si>
  <si>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</si>
  <si>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</si>
  <si>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Damage listed panel by panel, each marked repair, replace or refinish only.</t>
  </si>
  <si>
    <t>• Part type for every replaced part: OEM, aftermarket or used, with part numbers.</t>
  </si>
  <si>
    <t>• Paint code, which panels get blended and whether the whole panel is cleared.</t>
  </si>
  <si>
    <t>• Insurance claim number, the deductible owed by the owner and how supplements are approved.</t>
  </si>
  <si>
    <t>• Days in the shop, rental car terms and the written paint warranty.</t>
  </si>
  <si>
    <t>Common mistakes</t>
  </si>
  <si>
    <t>• Fixing the total before the bumper comes off, then absorbing the cracked brackets and absorber behind it.</t>
  </si>
  <si>
    <t>• Leaving out the blend, so the new fender visibly mismatches the old door.</t>
  </si>
  <si>
    <t>• Starting an insurance job before the adjuster approves, then chasing the difference from the owner.</t>
  </si>
  <si>
    <t>• Forgetting the radar or camera behind the bumper that needs calibration after the repair.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</si>
</sst>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32" customHeight="1" spans="1:7" x14ac:dyDescent="0.25">
      <c r="A15" s="12">
        <v>1</v>
      </c>
      <c r="B15" s="13" t="s">
        <v>22</v>
      </c>
      <c r="C15" s="14">
        <v>1</v>
      </c>
      <c r="D15" s="15" t="s">
        <v>23</v>
      </c>
      <c r="E15" s="16">
        <v>350</v>
      </c>
      <c r="F15" s="16">
        <f>IF(OR(C15="",E15=""),"",C15*E15)</f>
        <v>350</v>
      </c>
      <c r="G15" s="17" t="s">
        <v>24</v>
      </c>
    </row>
    <row r="16" ht="32" customHeight="1" spans="1:7" x14ac:dyDescent="0.25">
      <c r="A16" s="12">
        <v>2</v>
      </c>
      <c r="B16" s="13" t="s">
        <v>25</v>
      </c>
      <c r="C16" s="14">
        <v>1</v>
      </c>
      <c r="D16" s="15" t="s">
        <v>26</v>
      </c>
      <c r="E16" s="16">
        <v>180</v>
      </c>
      <c r="F16" s="16">
        <f>IF(OR(C16="",E16=""),"",C16*E16)</f>
        <v>180</v>
      </c>
      <c r="G16" s="17" t="s">
        <v>27</v>
      </c>
    </row>
    <row r="17" ht="32" customHeight="1" spans="1:7" x14ac:dyDescent="0.25">
      <c r="A17" s="12">
        <v>3</v>
      </c>
      <c r="B17" s="13" t="s">
        <v>28</v>
      </c>
      <c r="C17" s="18">
        <v>2.5</v>
      </c>
      <c r="D17" s="15" t="s">
        <v>29</v>
      </c>
      <c r="E17" s="16">
        <v>60</v>
      </c>
      <c r="F17" s="16">
        <f>IF(OR(C17="",E17=""),"",C17*E17)</f>
        <v>150</v>
      </c>
      <c r="G17" s="17" t="s">
        <v>30</v>
      </c>
    </row>
    <row r="18" ht="32" customHeight="1" spans="1:7" x14ac:dyDescent="0.25">
      <c r="A18" s="12">
        <v>4</v>
      </c>
      <c r="B18" s="13" t="s">
        <v>31</v>
      </c>
      <c r="C18" s="14">
        <v>1</v>
      </c>
      <c r="D18" s="15" t="s">
        <v>23</v>
      </c>
      <c r="E18" s="16">
        <v>150</v>
      </c>
      <c r="F18" s="16">
        <f>IF(OR(C18="",E18=""),"",C18*E18)</f>
        <v>150</v>
      </c>
      <c r="G18" s="17" t="s">
        <v>32</v>
      </c>
    </row>
    <row r="19" ht="32" customHeight="1" spans="1:7" x14ac:dyDescent="0.25">
      <c r="A19" s="12">
        <v>5</v>
      </c>
      <c r="B19" s="13" t="s">
        <v>33</v>
      </c>
      <c r="C19" s="14">
        <v>1</v>
      </c>
      <c r="D19" s="15" t="s">
        <v>34</v>
      </c>
      <c r="E19" s="16">
        <v>100</v>
      </c>
      <c r="F19" s="16">
        <f>IF(OR(C19="",E19=""),"",C19*E19)</f>
        <v>100</v>
      </c>
      <c r="G19" s="17" t="s">
        <v>35</v>
      </c>
    </row>
    <row r="20" ht="20" customHeight="1" spans="1:7" x14ac:dyDescent="0.25">
      <c r="A20" s="12">
        <v>6</v>
      </c>
      <c r="B20" s="13" t="s">
        <v>36</v>
      </c>
      <c r="C20" s="14">
        <v>5</v>
      </c>
      <c r="D20" s="15" t="s">
        <v>37</v>
      </c>
      <c r="E20" s="16">
        <v>35</v>
      </c>
      <c r="F20" s="16">
        <f>IF(OR(C20="",E20=""),"",C20*E20)</f>
        <v>175</v>
      </c>
      <c r="G20" s="17" t="s">
        <v>38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39</v>
      </c>
      <c r="B27" s="8"/>
      <c r="C27" s="8"/>
      <c r="D27" s="8"/>
      <c r="E27" s="19" t="s">
        <v>40</v>
      </c>
      <c r="F27" s="16">
        <f>SUM(F15:F25)</f>
        <v>1105</v>
      </c>
    </row>
    <row r="28" spans="1:6" x14ac:dyDescent="0.25">
      <c r="A28" s="20" t="s">
        <v>41</v>
      </c>
      <c r="B28" s="20"/>
      <c r="C28" s="20"/>
      <c r="D28" s="20"/>
      <c r="E28" s="19" t="s">
        <v>42</v>
      </c>
      <c r="F28" s="21">
        <v>0</v>
      </c>
    </row>
    <row r="29" spans="1:6" x14ac:dyDescent="0.25">
      <c r="A29" s="20"/>
      <c r="B29" s="20"/>
      <c r="C29" s="20"/>
      <c r="D29" s="20"/>
      <c r="E29" s="19" t="s">
        <v>43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44</v>
      </c>
      <c r="F30" s="23">
        <f>F27+F29</f>
        <v>1105</v>
      </c>
    </row>
    <row r="31" spans="1:6" x14ac:dyDescent="0.25">
      <c r="A31" s="20"/>
      <c r="B31" s="20"/>
      <c r="C31" s="20"/>
      <c r="D31" s="20"/>
      <c r="E31" s="19" t="s">
        <v>45</v>
      </c>
      <c r="F31" s="24">
        <v>0</v>
      </c>
    </row>
    <row r="32" spans="1:6" x14ac:dyDescent="0.25">
      <c r="A32" s="20"/>
      <c r="B32" s="20"/>
      <c r="C32" s="20"/>
      <c r="D32" s="20"/>
      <c r="E32" s="19" t="s">
        <v>46</v>
      </c>
      <c r="F32" s="16">
        <f>ROUND(F30*F31,2)</f>
        <v>0</v>
      </c>
    </row>
    <row r="33" spans="1:6" x14ac:dyDescent="0.25">
      <c r="A33" s="20"/>
      <c r="B33" s="20"/>
      <c r="C33" s="20"/>
      <c r="D33" s="20"/>
      <c r="E33" s="19" t="s">
        <v>47</v>
      </c>
      <c r="F33" s="16">
        <f>F30-F32</f>
        <v>1105</v>
      </c>
    </row>
    <row r="35" spans="1:7" x14ac:dyDescent="0.25">
      <c r="A35" s="8" t="s">
        <v>48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49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50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51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52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53</v>
      </c>
      <c r="B41" s="26"/>
      <c r="C41" s="26"/>
      <c r="D41" s="26"/>
      <c r="E41" s="26"/>
      <c r="F41" s="26"/>
      <c r="G41" s="26"/>
    </row>
    <row r="43" spans="1:7" x14ac:dyDescent="0.25">
      <c r="A43" s="27" t="s">
        <v>54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55</v>
      </c>
      <c r="B1" s="28"/>
    </row>
    <row r="2" ht="33" customHeight="1" spans="1:2" x14ac:dyDescent="0.25">
      <c r="A2" s="29" t="s">
        <v>56</v>
      </c>
      <c r="B2" s="30" t="s">
        <v>57</v>
      </c>
    </row>
    <row r="3" ht="33" customHeight="1" spans="1:2" x14ac:dyDescent="0.25">
      <c r="A3" s="29" t="s">
        <v>58</v>
      </c>
      <c r="B3" s="30" t="s">
        <v>59</v>
      </c>
    </row>
    <row r="4" ht="33" customHeight="1" spans="1:2" x14ac:dyDescent="0.25">
      <c r="A4" s="29" t="s">
        <v>60</v>
      </c>
      <c r="B4" s="30" t="s">
        <v>61</v>
      </c>
    </row>
    <row r="6" ht="18" customHeight="1" spans="1:2" x14ac:dyDescent="0.25">
      <c r="A6" s="31" t="s">
        <v>62</v>
      </c>
      <c r="B6" s="31"/>
    </row>
    <row r="7" ht="18" customHeight="1" spans="2:2" x14ac:dyDescent="0.25">
      <c r="B7" s="30" t="s">
        <v>63</v>
      </c>
    </row>
    <row r="8" ht="18" customHeight="1" spans="2:2" x14ac:dyDescent="0.25">
      <c r="B8" s="30" t="s">
        <v>64</v>
      </c>
    </row>
    <row r="9" ht="18" customHeight="1" spans="2:2" x14ac:dyDescent="0.25">
      <c r="B9" s="30" t="s">
        <v>65</v>
      </c>
    </row>
    <row r="10" ht="33" customHeight="1" spans="2:2" x14ac:dyDescent="0.25">
      <c r="B10" s="30" t="s">
        <v>66</v>
      </c>
    </row>
    <row r="11" ht="18" customHeight="1" spans="2:2" x14ac:dyDescent="0.25">
      <c r="B11" s="30" t="s">
        <v>67</v>
      </c>
    </row>
    <row r="13" ht="18" customHeight="1" spans="1:2" x14ac:dyDescent="0.25">
      <c r="A13" s="31" t="s">
        <v>68</v>
      </c>
      <c r="B13" s="31"/>
    </row>
    <row r="14" ht="33" customHeight="1" spans="2:2" x14ac:dyDescent="0.25">
      <c r="B14" s="30" t="s">
        <v>69</v>
      </c>
    </row>
    <row r="15" ht="18" customHeight="1" spans="2:2" x14ac:dyDescent="0.25">
      <c r="B15" s="30" t="s">
        <v>70</v>
      </c>
    </row>
    <row r="16" ht="33" customHeight="1" spans="2:2" x14ac:dyDescent="0.25">
      <c r="B16" s="30" t="s">
        <v>71</v>
      </c>
    </row>
    <row r="17" ht="33" customHeight="1" spans="2:2" x14ac:dyDescent="0.25">
      <c r="B17" s="30" t="s">
        <v>72</v>
      </c>
    </row>
    <row r="19" spans="1:2" x14ac:dyDescent="0.25">
      <c r="A19" s="32" t="s">
        <v>54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Auto Body Repair estimate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