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<sst xmlns="http://schemas.openxmlformats.org/spreadsheetml/2006/main" count="80" uniqueCount="78">
  <si>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</si>
  <si>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</si>
  <si>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</si>
  <si>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</si>
  <si>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</si>
  <si>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</si>
  <si>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</si>
  <si>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件名：［板金塗装］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</si>
  <si>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</si>
  <si>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</si>
  <si>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</si>
  <si>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</si>
  <si>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</si>
  <si>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</si>
  <si>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</si>
  <si>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</si>
  <si>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</si>
  <si>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</si>
  <si>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</si>
  <si>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</si>
  <si>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</si>
  <si>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</si>
  <si>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</si>
  <si>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</si>
  <si>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</si>
  <si>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フロントバンパー 板金・塗装</t>
  </si>
  <si>
    <t>本</t>
  </si>
  <si>
    <t>参考：3万〜6万円</t>
  </si>
  <si>
    <t>右フロントフェンダー 交換（純正部品）</t>
  </si>
  <si>
    <t>個</t>
  </si>
  <si>
    <t>参考：2万〜6万円</t>
  </si>
  <si>
    <t>脱着工賃（ヘッドライト・インナーフェンダー・モール）</t>
  </si>
  <si>
    <t>式</t>
  </si>
  <si>
    <t>参考：1万〜3万円</t>
  </si>
  <si>
    <t>調色・隣接ドアへのぼかし塗装</t>
  </si>
  <si>
    <t>パネル</t>
  </si>
  <si>
    <t>参考：1万5千〜3万円</t>
  </si>
  <si>
    <t>修理後のホイールアライメント調整</t>
  </si>
  <si>
    <t>回</t>
  </si>
  <si>
    <t>参考：1万〜2万円</t>
  </si>
  <si>
    <t>代車</t>
  </si>
  <si>
    <t>日</t>
  </si>
  <si>
    <t>参考：3千〜6千円／日</t>
  </si>
  <si>
    <t>お支払い条件</t>
  </si>
  <si>
    <t>小計（税抜）</t>
  </si>
  <si>
    <t>保険修理は協定金額を保険会社から、免責金額を納車時にお客様からいただきます。分解後に見つかった損傷は写真を添えて追加見積もりとし、承認後に作業します。自費修理は部品の発注時に前金 30%、残金は納車時です。有効期限は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</si>
  <si>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</si>
  <si>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</si>
  <si>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</si>
  <si>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</si>
  <si>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</si>
  <si>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</si>
  <si>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</si>
  <si>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</si>
  <si>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</si>
  <si>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</si>
  <si>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</si>
  <si>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</si>
  <si>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</si>
  <si>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</si>
  <si>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</si>
  <si>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</si>
  <si>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</si>
  <si>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</si>
  <si>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</si>
  <si>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</si>
  <si>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</si>
  <si>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</si>
  <si>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・損傷箇所をパネルごとに記載し、板金・交換・塗装のみを区別。</t>
  </si>
  <si>
    <t>・交換部品が純正・優良部品・リサイクル部品のどれか、品番。</t>
  </si>
  <si>
    <t>・カラーナンバー、ぼかしを入れるパネル、クリア塗装の範囲。</t>
  </si>
  <si>
    <t>・保険修理なら事故受付番号、免責金額、追加見積もりの承認方法。</t>
  </si>
  <si>
    <t>・入庫日数、代車の条件、塗装の保証期間。</t>
  </si>
  <si>
    <t>よくある失敗</t>
  </si>
  <si>
    <t>・バンパーを外す前に総額を確定し、裏のリインフォースや衝撃吸収材の損傷を自腹で直す。</t>
  </si>
  <si>
    <t>・ぼかしを見積もらず、新品のフェンダーと既存のドアの色の差が目立つ。</t>
  </si>
  <si>
    <t>・保険会社との協定前に作業を始め、差額をお客様に請求して揉める。</t>
  </si>
  <si>
    <t>・バンパー内のレーダーやカメラのエーミング（校正）を項目に入れていない。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</si>
</sst>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110000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30000</v>
      </c>
      <c r="F15" s="20">
        <v>0.1</v>
      </c>
      <c r="G15" s="19">
        <f>IF(OR(C15="",E15=""),"",C15*E15)</f>
        <v>30000</v>
      </c>
      <c r="H15" s="21" t="s">
        <v>27</v>
      </c>
    </row>
    <row r="16" ht="32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20000</v>
      </c>
      <c r="F16" s="20">
        <v>0.1</v>
      </c>
      <c r="G16" s="19">
        <f>IF(OR(C16="",E16=""),"",C16*E16)</f>
        <v>20000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1</v>
      </c>
      <c r="D17" s="18" t="s">
        <v>32</v>
      </c>
      <c r="E17" s="19">
        <v>10000</v>
      </c>
      <c r="F17" s="20">
        <v>0.1</v>
      </c>
      <c r="G17" s="19">
        <f>IF(OR(C17="",E17=""),"",C17*E17)</f>
        <v>10000</v>
      </c>
      <c r="H17" s="21" t="s">
        <v>33</v>
      </c>
    </row>
    <row r="18" ht="20" customHeight="1" spans="1:8" x14ac:dyDescent="0.25">
      <c r="A18" s="15">
        <v>4</v>
      </c>
      <c r="B18" s="16" t="s">
        <v>34</v>
      </c>
      <c r="C18" s="17">
        <v>1</v>
      </c>
      <c r="D18" s="18" t="s">
        <v>35</v>
      </c>
      <c r="E18" s="19">
        <v>15000</v>
      </c>
      <c r="F18" s="20">
        <v>0.1</v>
      </c>
      <c r="G18" s="19">
        <f>IF(OR(C18="",E18=""),"",C18*E18)</f>
        <v>15000</v>
      </c>
      <c r="H18" s="21" t="s">
        <v>36</v>
      </c>
    </row>
    <row r="19" ht="32" customHeight="1" spans="1:8" x14ac:dyDescent="0.25">
      <c r="A19" s="15">
        <v>5</v>
      </c>
      <c r="B19" s="16" t="s">
        <v>37</v>
      </c>
      <c r="C19" s="17">
        <v>1</v>
      </c>
      <c r="D19" s="18" t="s">
        <v>38</v>
      </c>
      <c r="E19" s="19">
        <v>10000</v>
      </c>
      <c r="F19" s="20">
        <v>0.1</v>
      </c>
      <c r="G19" s="19">
        <f>IF(OR(C19="",E19=""),"",C19*E19)</f>
        <v>10000</v>
      </c>
      <c r="H19" s="21" t="s">
        <v>39</v>
      </c>
    </row>
    <row r="20" ht="20" customHeight="1" spans="1:8" x14ac:dyDescent="0.25">
      <c r="A20" s="15">
        <v>6</v>
      </c>
      <c r="B20" s="16" t="s">
        <v>40</v>
      </c>
      <c r="C20" s="17">
        <v>5</v>
      </c>
      <c r="D20" s="18" t="s">
        <v>41</v>
      </c>
      <c r="E20" s="19">
        <v>3000</v>
      </c>
      <c r="F20" s="20">
        <v>0.1</v>
      </c>
      <c r="G20" s="19">
        <f>IF(OR(C20="",E20=""),"",C20*E20)</f>
        <v>15000</v>
      </c>
      <c r="H20" s="21" t="s">
        <v>42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43</v>
      </c>
      <c r="B27" s="9"/>
      <c r="C27" s="9"/>
      <c r="D27" s="9"/>
      <c r="E27" s="23" t="s">
        <v>44</v>
      </c>
      <c r="F27" s="23"/>
      <c r="G27" s="19">
        <f>SUM(G15:G25)</f>
        <v>100000</v>
      </c>
    </row>
    <row r="28" spans="1:7" x14ac:dyDescent="0.25">
      <c r="A28" s="24" t="s">
        <v>45</v>
      </c>
      <c r="B28" s="24"/>
      <c r="C28" s="24"/>
      <c r="D28" s="24"/>
      <c r="E28" s="23" t="s">
        <v>46</v>
      </c>
      <c r="F28" s="23"/>
      <c r="G28" s="19">
        <f>SUMIF(F15:F25,0.1,G15:G25)</f>
        <v>100000</v>
      </c>
    </row>
    <row r="29" spans="1:7" x14ac:dyDescent="0.25">
      <c r="A29" s="24"/>
      <c r="B29" s="24"/>
      <c r="C29" s="24"/>
      <c r="D29" s="24"/>
      <c r="E29" s="23" t="s">
        <v>47</v>
      </c>
      <c r="F29" s="23"/>
      <c r="G29" s="19">
        <f>ROUNDDOWN(G28*0.1,0)</f>
        <v>10000</v>
      </c>
    </row>
    <row r="30" spans="1:7" x14ac:dyDescent="0.25">
      <c r="A30" s="24"/>
      <c r="B30" s="24"/>
      <c r="C30" s="24"/>
      <c r="D30" s="24"/>
      <c r="E30" s="23" t="s">
        <v>48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49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50</v>
      </c>
      <c r="F32" s="25"/>
      <c r="G32" s="26">
        <f>G27+G29+G31</f>
        <v>110000</v>
      </c>
    </row>
    <row r="33" spans="1:7" x14ac:dyDescent="0.25">
      <c r="A33" s="24"/>
      <c r="B33" s="24"/>
      <c r="C33" s="24"/>
      <c r="D33" s="24"/>
      <c r="E33" s="23" t="s">
        <v>51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52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53</v>
      </c>
      <c r="F35" s="23"/>
      <c r="G35" s="19">
        <f>G32-G34</f>
        <v>110000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54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55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56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57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58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59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60</v>
      </c>
      <c r="B1" s="30"/>
    </row>
    <row r="2" ht="18" customHeight="1" spans="1:2" x14ac:dyDescent="0.25">
      <c r="A2" s="31" t="s">
        <v>61</v>
      </c>
      <c r="B2" s="32" t="s">
        <v>62</v>
      </c>
    </row>
    <row r="3" ht="33" customHeight="1" spans="1:2" x14ac:dyDescent="0.25">
      <c r="A3" s="31" t="s">
        <v>63</v>
      </c>
      <c r="B3" s="32" t="s">
        <v>64</v>
      </c>
    </row>
    <row r="4" ht="33" customHeight="1" spans="1:2" x14ac:dyDescent="0.25">
      <c r="A4" s="31" t="s">
        <v>65</v>
      </c>
      <c r="B4" s="32" t="s">
        <v>66</v>
      </c>
    </row>
    <row r="6" ht="18" customHeight="1" spans="1:2" x14ac:dyDescent="0.25">
      <c r="A6" s="33" t="s">
        <v>67</v>
      </c>
      <c r="B6" s="33"/>
    </row>
    <row r="7" ht="18" customHeight="1" spans="2:2" x14ac:dyDescent="0.25">
      <c r="B7" s="32" t="s">
        <v>68</v>
      </c>
    </row>
    <row r="8" ht="18" customHeight="1" spans="2:2" x14ac:dyDescent="0.25">
      <c r="B8" s="32" t="s">
        <v>69</v>
      </c>
    </row>
    <row r="9" ht="18" customHeight="1" spans="2:2" x14ac:dyDescent="0.25">
      <c r="B9" s="32" t="s">
        <v>70</v>
      </c>
    </row>
    <row r="10" ht="18" customHeight="1" spans="2:2" x14ac:dyDescent="0.25">
      <c r="B10" s="32" t="s">
        <v>71</v>
      </c>
    </row>
    <row r="11" ht="18" customHeight="1" spans="2:2" x14ac:dyDescent="0.25">
      <c r="B11" s="32" t="s">
        <v>72</v>
      </c>
    </row>
    <row r="13" ht="18" customHeight="1" spans="1:2" x14ac:dyDescent="0.25">
      <c r="A13" s="33" t="s">
        <v>73</v>
      </c>
      <c r="B13" s="33"/>
    </row>
    <row r="14" ht="18" customHeight="1" spans="2:2" x14ac:dyDescent="0.25">
      <c r="B14" s="32" t="s">
        <v>74</v>
      </c>
    </row>
    <row r="15" ht="18" customHeight="1" spans="2:2" x14ac:dyDescent="0.25">
      <c r="B15" s="32" t="s">
        <v>75</v>
      </c>
    </row>
    <row r="16" ht="18" customHeight="1" spans="2:2" x14ac:dyDescent="0.25">
      <c r="B16" s="32" t="s">
        <v>76</v>
      </c>
    </row>
    <row r="17" ht="18" customHeight="1" spans="2:2" x14ac:dyDescent="0.25">
      <c r="B17" s="32" t="s">
        <v>77</v>
      </c>
    </row>
    <row r="19" spans="1:2" x14ac:dyDescent="0.25">
      <c r="A19" s="34" t="s">
        <v>59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板金塗装の見積書テンプレート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