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<sst xmlns="http://schemas.openxmlformats.org/spreadsheetml/2006/main" count="80" uniqueCount="75">
  <si>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</si>
  <si>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</si>
  <si>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</si>
  <si>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</si>
  <si>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</si>
  <si>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</si>
  <si>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</si>
  <si>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件名：［司会］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</si>
  <si>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</si>
  <si>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</si>
  <si>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</si>
  <si>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</si>
  <si>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</si>
  <si>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</si>
  <si>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</si>
  <si>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</si>
  <si>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</si>
  <si>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</si>
  <si>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</si>
  <si>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</si>
  <si>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</si>
  <si>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</si>
  <si>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</si>
  <si>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</si>
  <si>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</si>
  <si>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司会料（拘束 4 時間まで）</t>
  </si>
  <si>
    <t>回</t>
  </si>
  <si>
    <t>参考：5万〜15万円</t>
  </si>
  <si>
    <t>事前打ち合わせ（オンライン）</t>
  </si>
  <si>
    <t>参考：込み</t>
  </si>
  <si>
    <t>台本作成（開会・進行・表彰の読み上げ）</t>
  </si>
  <si>
    <t>式</t>
  </si>
  <si>
    <t>参考：2万〜5万円</t>
  </si>
  <si>
    <t>会場リハーサル</t>
  </si>
  <si>
    <t>参考：1万〜3万円</t>
  </si>
  <si>
    <t>延長料金（拘束 4 時間超）</t>
  </si>
  <si>
    <t>時間</t>
  </si>
  <si>
    <t>参考：1万〜2万円／時間</t>
  </si>
  <si>
    <t>交通費</t>
  </si>
  <si>
    <t>参考：2千〜3万円</t>
  </si>
  <si>
    <t>お支払い条件</t>
  </si>
  <si>
    <t>小計（税抜）</t>
  </si>
  <si>
    <t>ご依頼確定時に 30% の内金、残金は開催後、請求書発行から 30 日以内のお支払いとします。14 日前以降のキャンセルは内金を返金せず、拘束時間を超えた分は 30 分単位で延長料金をいただきます。個人の司会者への報酬は源泉徴収の対象です。有効期限は発行日から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</si>
  <si>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</si>
  <si>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</si>
  <si>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</si>
  <si>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</si>
  <si>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</si>
  <si>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</si>
  <si>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</si>
  <si>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</si>
  <si>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</si>
  <si>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</si>
  <si>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</si>
  <si>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</si>
  <si>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</si>
  <si>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</si>
  <si>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</si>
  <si>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</si>
  <si>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</si>
  <si>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</si>
  <si>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</si>
  <si>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</si>
  <si>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</si>
  <si>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</si>
  <si>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・催しの種類・参加人数・使用言語・服装（スーツ、和装など）。</t>
  </si>
  <si>
    <t>・入り時間と終了時間、担当する進行パートと担当しないパート。</t>
  </si>
  <si>
    <t>・料金に含む準備（打ち合わせの回数、台本、協賛社の読み上げ、来賓の氏名と役職の読み方確認）。</t>
  </si>
  <si>
    <t>・進行表を確定する人と、当日のキュー出し（舞台監督・音響・主催者）。</t>
  </si>
  <si>
    <t>・遠方の場合の交通費・宿泊費、長時間拘束時の食事。</t>
  </si>
  <si>
    <t>よくある失敗</t>
  </si>
  <si>
    <t>・「2 時間」と聞いて見積もったら、6 時間のパーティーのうち挨拶が 2 時間という意味だった。</t>
  </si>
  <si>
    <t>・台本作成を項目にせず、結局無償で全文を書く。</t>
  </si>
  <si>
    <t>・進行表の確定日がなく、本番直前に受賞者名が差し替わる。</t>
  </si>
  <si>
    <t>・キャンセル料を決めておらず、断った他の依頼の分だけ損をする。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</si>
</sst>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101200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50000</v>
      </c>
      <c r="F15" s="20">
        <v>0.1</v>
      </c>
      <c r="G15" s="19">
        <f>IF(OR(C15="",E15=""),"",C15*E15)</f>
        <v>50000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0</v>
      </c>
      <c r="F16" s="20">
        <v>0.1</v>
      </c>
      <c r="G16" s="19">
        <f>IF(OR(C16="",E16=""),"",C16*E16)</f>
        <v>0</v>
      </c>
      <c r="H16" s="21" t="s">
        <v>29</v>
      </c>
    </row>
    <row r="17" ht="32" customHeight="1" spans="1:8" x14ac:dyDescent="0.25">
      <c r="A17" s="15">
        <v>3</v>
      </c>
      <c r="B17" s="16" t="s">
        <v>30</v>
      </c>
      <c r="C17" s="17">
        <v>1</v>
      </c>
      <c r="D17" s="18" t="s">
        <v>31</v>
      </c>
      <c r="E17" s="19">
        <v>20000</v>
      </c>
      <c r="F17" s="20">
        <v>0.1</v>
      </c>
      <c r="G17" s="19">
        <f>IF(OR(C17="",E17=""),"",C17*E17)</f>
        <v>20000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1</v>
      </c>
      <c r="D18" s="18" t="s">
        <v>26</v>
      </c>
      <c r="E18" s="19">
        <v>10000</v>
      </c>
      <c r="F18" s="20">
        <v>0.1</v>
      </c>
      <c r="G18" s="19">
        <f>IF(OR(C18="",E18=""),"",C18*E18)</f>
        <v>10000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1</v>
      </c>
      <c r="D19" s="18" t="s">
        <v>36</v>
      </c>
      <c r="E19" s="19">
        <v>10000</v>
      </c>
      <c r="F19" s="20">
        <v>0.1</v>
      </c>
      <c r="G19" s="19">
        <f>IF(OR(C19="",E19=""),"",C19*E19)</f>
        <v>10000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1</v>
      </c>
      <c r="D20" s="18" t="s">
        <v>26</v>
      </c>
      <c r="E20" s="19">
        <v>2000</v>
      </c>
      <c r="F20" s="20">
        <v>0.1</v>
      </c>
      <c r="G20" s="19">
        <f>IF(OR(C20="",E20=""),"",C20*E20)</f>
        <v>2000</v>
      </c>
      <c r="H20" s="21" t="s">
        <v>39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40</v>
      </c>
      <c r="B27" s="9"/>
      <c r="C27" s="9"/>
      <c r="D27" s="9"/>
      <c r="E27" s="23" t="s">
        <v>41</v>
      </c>
      <c r="F27" s="23"/>
      <c r="G27" s="19">
        <f>SUM(G15:G25)</f>
        <v>92000</v>
      </c>
    </row>
    <row r="28" spans="1:7" x14ac:dyDescent="0.25">
      <c r="A28" s="24" t="s">
        <v>42</v>
      </c>
      <c r="B28" s="24"/>
      <c r="C28" s="24"/>
      <c r="D28" s="24"/>
      <c r="E28" s="23" t="s">
        <v>43</v>
      </c>
      <c r="F28" s="23"/>
      <c r="G28" s="19">
        <f>SUMIF(F15:F25,0.1,G15:G25)</f>
        <v>92000</v>
      </c>
    </row>
    <row r="29" spans="1:7" x14ac:dyDescent="0.25">
      <c r="A29" s="24"/>
      <c r="B29" s="24"/>
      <c r="C29" s="24"/>
      <c r="D29" s="24"/>
      <c r="E29" s="23" t="s">
        <v>44</v>
      </c>
      <c r="F29" s="23"/>
      <c r="G29" s="19">
        <f>ROUNDDOWN(G28*0.1,0)</f>
        <v>9200</v>
      </c>
    </row>
    <row r="30" spans="1:7" x14ac:dyDescent="0.25">
      <c r="A30" s="24"/>
      <c r="B30" s="24"/>
      <c r="C30" s="24"/>
      <c r="D30" s="24"/>
      <c r="E30" s="23" t="s">
        <v>45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46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47</v>
      </c>
      <c r="F32" s="25"/>
      <c r="G32" s="26">
        <f>G27+G29+G31</f>
        <v>101200</v>
      </c>
    </row>
    <row r="33" spans="1:7" x14ac:dyDescent="0.25">
      <c r="A33" s="24"/>
      <c r="B33" s="24"/>
      <c r="C33" s="24"/>
      <c r="D33" s="24"/>
      <c r="E33" s="23" t="s">
        <v>48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49</v>
      </c>
      <c r="F34" s="23"/>
      <c r="G34" s="19">
        <f>ROUNDDOWN(G32*G33,0)</f>
        <v>30360</v>
      </c>
    </row>
    <row r="35" spans="1:7" x14ac:dyDescent="0.25">
      <c r="A35" s="24"/>
      <c r="B35" s="24"/>
      <c r="C35" s="24"/>
      <c r="D35" s="24"/>
      <c r="E35" s="23" t="s">
        <v>50</v>
      </c>
      <c r="F35" s="23"/>
      <c r="G35" s="19">
        <f>G32-G34</f>
        <v>70840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51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52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53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54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55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56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57</v>
      </c>
      <c r="B1" s="30"/>
    </row>
    <row r="2" ht="18" customHeight="1" spans="1:2" x14ac:dyDescent="0.25">
      <c r="A2" s="31" t="s">
        <v>58</v>
      </c>
      <c r="B2" s="32" t="s">
        <v>59</v>
      </c>
    </row>
    <row r="3" ht="33" customHeight="1" spans="1:2" x14ac:dyDescent="0.25">
      <c r="A3" s="31" t="s">
        <v>60</v>
      </c>
      <c r="B3" s="32" t="s">
        <v>61</v>
      </c>
    </row>
    <row r="4" ht="33" customHeight="1" spans="1:2" x14ac:dyDescent="0.25">
      <c r="A4" s="31" t="s">
        <v>62</v>
      </c>
      <c r="B4" s="32" t="s">
        <v>63</v>
      </c>
    </row>
    <row r="6" ht="18" customHeight="1" spans="1:2" x14ac:dyDescent="0.25">
      <c r="A6" s="33" t="s">
        <v>64</v>
      </c>
      <c r="B6" s="33"/>
    </row>
    <row r="7" ht="18" customHeight="1" spans="2:2" x14ac:dyDescent="0.25">
      <c r="B7" s="32" t="s">
        <v>65</v>
      </c>
    </row>
    <row r="8" ht="18" customHeight="1" spans="2:2" x14ac:dyDescent="0.25">
      <c r="B8" s="32" t="s">
        <v>66</v>
      </c>
    </row>
    <row r="9" ht="33" customHeight="1" spans="2:2" x14ac:dyDescent="0.25">
      <c r="B9" s="32" t="s">
        <v>67</v>
      </c>
    </row>
    <row r="10" ht="18" customHeight="1" spans="2:2" x14ac:dyDescent="0.25">
      <c r="B10" s="32" t="s">
        <v>68</v>
      </c>
    </row>
    <row r="11" ht="18" customHeight="1" spans="2:2" x14ac:dyDescent="0.25">
      <c r="B11" s="32" t="s">
        <v>69</v>
      </c>
    </row>
    <row r="13" ht="18" customHeight="1" spans="1:2" x14ac:dyDescent="0.25">
      <c r="A13" s="33" t="s">
        <v>70</v>
      </c>
      <c r="B13" s="33"/>
    </row>
    <row r="14" ht="33" customHeight="1" spans="2:2" x14ac:dyDescent="0.25">
      <c r="B14" s="32" t="s">
        <v>71</v>
      </c>
    </row>
    <row r="15" ht="18" customHeight="1" spans="2:2" x14ac:dyDescent="0.25">
      <c r="B15" s="32" t="s">
        <v>72</v>
      </c>
    </row>
    <row r="16" ht="18" customHeight="1" spans="2:2" x14ac:dyDescent="0.25">
      <c r="B16" s="32" t="s">
        <v>73</v>
      </c>
    </row>
    <row r="17" ht="18" customHeight="1" spans="2:2" x14ac:dyDescent="0.25">
      <c r="B17" s="32" t="s">
        <v>74</v>
      </c>
    </row>
    <row r="19" spans="1:2" x14ac:dyDescent="0.25">
      <c r="A19" s="34" t="s">
        <v>56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司会の見積書テンプレート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