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<sst xmlns="http://schemas.openxmlformats.org/spreadsheetml/2006/main" count="78" uniqueCount="73">
  <si>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</si>
  <si>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</si>
  <si>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</si>
  <si>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</si>
  <si>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</si>
  <si>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</si>
  <si>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</si>
  <si>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件名：［左官工事］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</si>
  <si>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</si>
  <si>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</si>
  <si>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</si>
  <si>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</si>
  <si>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</si>
  <si>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</si>
  <si>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</si>
  <si>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</si>
  <si>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</si>
  <si>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</si>
  <si>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</si>
  <si>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</si>
  <si>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</si>
  <si>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</si>
  <si>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</si>
  <si>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</si>
  <si>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</si>
  <si>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既存塗り壁の撤去・処分</t>
  </si>
  <si>
    <t>㎡</t>
  </si>
  <si>
    <t>参考：2千〜4千円／㎡</t>
  </si>
  <si>
    <t>ラス網・下地処理</t>
  </si>
  <si>
    <t>参考：1千〜2千5百円／㎡</t>
  </si>
  <si>
    <t>モルタル下塗り・中塗り</t>
  </si>
  <si>
    <t>参考：3千〜5千円／㎡</t>
  </si>
  <si>
    <t>上塗り仕上げ（漆喰・珪藻土）</t>
  </si>
  <si>
    <t>参考：4千〜8千円／㎡</t>
  </si>
  <si>
    <t>ひび割れ・欠け補修</t>
  </si>
  <si>
    <t>箇所</t>
  </si>
  <si>
    <t>参考：5千〜1万5千円／箇所</t>
  </si>
  <si>
    <t>養生・清掃</t>
  </si>
  <si>
    <t>式</t>
  </si>
  <si>
    <t>参考：2万〜5万円</t>
  </si>
  <si>
    <t>お支払い条件</t>
  </si>
  <si>
    <t>小計（税抜）</t>
  </si>
  <si>
    <t>着工時に 30% の内金、下塗り完了時に中間金、仕上げ完了後に残金とするのが一般的です。外部や土間は雨天・低温で順延することがあり、その分は工期遅延に含めません。有効期限は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</si>
  <si>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</si>
  <si>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</si>
  <si>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</si>
  <si>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</si>
  <si>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</si>
  <si>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</si>
  <si>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</si>
  <si>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</si>
  <si>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</si>
  <si>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</si>
  <si>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</si>
  <si>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</si>
  <si>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</si>
  <si>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</si>
  <si>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</si>
  <si>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</si>
  <si>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</si>
  <si>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</si>
  <si>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</si>
  <si>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</si>
  <si>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</si>
  <si>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</si>
  <si>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・塗り材のメーカー・商品名、塗り回数と仕上げパターン（コテ押さえ、刷毛引きなど）。</t>
  </si>
  <si>
    <t>・施工面積を壁・天井・土間で分けた数量。</t>
  </si>
  <si>
    <t>・既存壁の状態と、剥がした後に下地の傷みが見つかった場合の扱い。</t>
  </si>
  <si>
    <t>・乾燥・養生期間と、塗装や家具搬入など次の工程に入れる時期。</t>
  </si>
  <si>
    <t>よくある失敗</t>
  </si>
  <si>
    <t>・浮いている既存壁を「部分補修」で見積もり、全面撤去になって赤字。</t>
  </si>
  <si>
    <t>・乾燥を待たずに次の工程に入り、ひび割れやアクの責任を負う。</t>
  </si>
  <si>
    <t>・仕上げパターンを見本で確認せず、「イメージと違う」と塗り直しになる。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</si>
</sst>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418000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20</v>
      </c>
      <c r="D15" s="18" t="s">
        <v>26</v>
      </c>
      <c r="E15" s="19">
        <v>2000</v>
      </c>
      <c r="F15" s="20">
        <v>0.1</v>
      </c>
      <c r="G15" s="19">
        <f>IF(OR(C15="",E15=""),"",C15*E15)</f>
        <v>40000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35</v>
      </c>
      <c r="D16" s="18" t="s">
        <v>26</v>
      </c>
      <c r="E16" s="19">
        <v>1000</v>
      </c>
      <c r="F16" s="20">
        <v>0.1</v>
      </c>
      <c r="G16" s="19">
        <f>IF(OR(C16="",E16=""),"",C16*E16)</f>
        <v>35000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35</v>
      </c>
      <c r="D17" s="18" t="s">
        <v>26</v>
      </c>
      <c r="E17" s="19">
        <v>3000</v>
      </c>
      <c r="F17" s="20">
        <v>0.1</v>
      </c>
      <c r="G17" s="19">
        <f>IF(OR(C17="",E17=""),"",C17*E17)</f>
        <v>105000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35</v>
      </c>
      <c r="D18" s="18" t="s">
        <v>26</v>
      </c>
      <c r="E18" s="19">
        <v>4000</v>
      </c>
      <c r="F18" s="20">
        <v>0.1</v>
      </c>
      <c r="G18" s="19">
        <f>IF(OR(C18="",E18=""),"",C18*E18)</f>
        <v>140000</v>
      </c>
      <c r="H18" s="21" t="s">
        <v>33</v>
      </c>
    </row>
    <row r="19" ht="20" customHeight="1" spans="1:8" x14ac:dyDescent="0.25">
      <c r="A19" s="15">
        <v>5</v>
      </c>
      <c r="B19" s="16" t="s">
        <v>34</v>
      </c>
      <c r="C19" s="17">
        <v>8</v>
      </c>
      <c r="D19" s="18" t="s">
        <v>35</v>
      </c>
      <c r="E19" s="19">
        <v>5000</v>
      </c>
      <c r="F19" s="20">
        <v>0.1</v>
      </c>
      <c r="G19" s="19">
        <f>IF(OR(C19="",E19=""),"",C19*E19)</f>
        <v>40000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1</v>
      </c>
      <c r="D20" s="18" t="s">
        <v>38</v>
      </c>
      <c r="E20" s="19">
        <v>20000</v>
      </c>
      <c r="F20" s="20">
        <v>0.1</v>
      </c>
      <c r="G20" s="19">
        <f>IF(OR(C20="",E20=""),"",C20*E20)</f>
        <v>20000</v>
      </c>
      <c r="H20" s="21" t="s">
        <v>39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40</v>
      </c>
      <c r="B27" s="9"/>
      <c r="C27" s="9"/>
      <c r="D27" s="9"/>
      <c r="E27" s="23" t="s">
        <v>41</v>
      </c>
      <c r="F27" s="23"/>
      <c r="G27" s="19">
        <f>SUM(G15:G25)</f>
        <v>380000</v>
      </c>
    </row>
    <row r="28" spans="1:7" x14ac:dyDescent="0.25">
      <c r="A28" s="24" t="s">
        <v>42</v>
      </c>
      <c r="B28" s="24"/>
      <c r="C28" s="24"/>
      <c r="D28" s="24"/>
      <c r="E28" s="23" t="s">
        <v>43</v>
      </c>
      <c r="F28" s="23"/>
      <c r="G28" s="19">
        <f>SUMIF(F15:F25,0.1,G15:G25)</f>
        <v>380000</v>
      </c>
    </row>
    <row r="29" spans="1:7" x14ac:dyDescent="0.25">
      <c r="A29" s="24"/>
      <c r="B29" s="24"/>
      <c r="C29" s="24"/>
      <c r="D29" s="24"/>
      <c r="E29" s="23" t="s">
        <v>44</v>
      </c>
      <c r="F29" s="23"/>
      <c r="G29" s="19">
        <f>ROUNDDOWN(G28*0.1,0)</f>
        <v>38000</v>
      </c>
    </row>
    <row r="30" spans="1:7" x14ac:dyDescent="0.25">
      <c r="A30" s="24"/>
      <c r="B30" s="24"/>
      <c r="C30" s="24"/>
      <c r="D30" s="24"/>
      <c r="E30" s="23" t="s">
        <v>45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46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47</v>
      </c>
      <c r="F32" s="25"/>
      <c r="G32" s="26">
        <f>G27+G29+G31</f>
        <v>418000</v>
      </c>
    </row>
    <row r="33" spans="1:7" x14ac:dyDescent="0.25">
      <c r="A33" s="24"/>
      <c r="B33" s="24"/>
      <c r="C33" s="24"/>
      <c r="D33" s="24"/>
      <c r="E33" s="23" t="s">
        <v>48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49</v>
      </c>
      <c r="F34" s="23"/>
      <c r="G34" s="19">
        <f>ROUNDDOWN(G32*G33,0)</f>
        <v>125400</v>
      </c>
    </row>
    <row r="35" spans="1:7" x14ac:dyDescent="0.25">
      <c r="A35" s="24"/>
      <c r="B35" s="24"/>
      <c r="C35" s="24"/>
      <c r="D35" s="24"/>
      <c r="E35" s="23" t="s">
        <v>50</v>
      </c>
      <c r="F35" s="23"/>
      <c r="G35" s="19">
        <f>G32-G34</f>
        <v>292600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51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52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53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54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55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56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57</v>
      </c>
      <c r="B1" s="30"/>
    </row>
    <row r="2" ht="18" customHeight="1" spans="1:2" x14ac:dyDescent="0.25">
      <c r="A2" s="31" t="s">
        <v>58</v>
      </c>
      <c r="B2" s="32" t="s">
        <v>59</v>
      </c>
    </row>
    <row r="3" ht="33" customHeight="1" spans="1:2" x14ac:dyDescent="0.25">
      <c r="A3" s="31" t="s">
        <v>60</v>
      </c>
      <c r="B3" s="32" t="s">
        <v>61</v>
      </c>
    </row>
    <row r="4" ht="33" customHeight="1" spans="1:2" x14ac:dyDescent="0.25">
      <c r="A4" s="31" t="s">
        <v>62</v>
      </c>
      <c r="B4" s="32" t="s">
        <v>63</v>
      </c>
    </row>
    <row r="6" ht="18" customHeight="1" spans="1:2" x14ac:dyDescent="0.25">
      <c r="A6" s="33" t="s">
        <v>64</v>
      </c>
      <c r="B6" s="33"/>
    </row>
    <row r="7" ht="18" customHeight="1" spans="2:2" x14ac:dyDescent="0.25">
      <c r="B7" s="32" t="s">
        <v>65</v>
      </c>
    </row>
    <row r="8" ht="18" customHeight="1" spans="2:2" x14ac:dyDescent="0.25">
      <c r="B8" s="32" t="s">
        <v>66</v>
      </c>
    </row>
    <row r="9" ht="18" customHeight="1" spans="2:2" x14ac:dyDescent="0.25">
      <c r="B9" s="32" t="s">
        <v>67</v>
      </c>
    </row>
    <row r="10" ht="18" customHeight="1" spans="2:2" x14ac:dyDescent="0.25">
      <c r="B10" s="32" t="s">
        <v>68</v>
      </c>
    </row>
    <row r="12" ht="18" customHeight="1" spans="1:2" x14ac:dyDescent="0.25">
      <c r="A12" s="33" t="s">
        <v>69</v>
      </c>
      <c r="B12" s="33"/>
    </row>
    <row r="13" ht="18" customHeight="1" spans="2:2" x14ac:dyDescent="0.25">
      <c r="B13" s="32" t="s">
        <v>70</v>
      </c>
    </row>
    <row r="14" ht="18" customHeight="1" spans="2:2" x14ac:dyDescent="0.25">
      <c r="B14" s="32" t="s">
        <v>71</v>
      </c>
    </row>
    <row r="15" ht="18" customHeight="1" spans="2:2" x14ac:dyDescent="0.25">
      <c r="B15" s="32" t="s">
        <v>72</v>
      </c>
    </row>
    <row r="17" spans="1:2" x14ac:dyDescent="0.25">
      <c r="A17" s="34" t="s">
        <v>56</v>
      </c>
      <c r="B17" s="34"/>
    </row>
  </sheetData>
  <mergeCells count="4">
    <mergeCell ref="A1:B1"/>
    <mergeCell ref="A6:B6"/>
    <mergeCell ref="A12:B12"/>
    <mergeCell ref="A17:B17"/>
  </mergeCells>
  <hyperlinks>
    <hyperlink ref="A17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左官工事の見積書テンプレート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