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<sst xmlns="http://schemas.openxmlformats.org/spreadsheetml/2006/main" count="79" uniqueCount="71">
  <si>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</si>
  <si>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</si>
  <si>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</si>
  <si>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</si>
  <si>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</si>
  <si>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</si>
  <si>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</si>
  <si>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</si>
  <si>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</si>
  <si>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</si>
  <si>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</si>
  <si>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</si>
  <si>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</si>
  <si>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</si>
  <si>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</si>
  <si>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</si>
  <si>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</si>
  <si>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</si>
  <si>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</si>
  <si>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</si>
  <si>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</si>
  <si>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</si>
  <si>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</si>
  <si>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拆除及廢棄物清運</t>
  </si>
  <si>
    <t>式</t>
  </si>
  <si>
    <t>參考價：NT$15,000–40,000</t>
  </si>
  <si>
    <t>泥作（地坪整平、貼磚，含材料）</t>
  </si>
  <si>
    <t>坪</t>
  </si>
  <si>
    <t>參考價：NT$4,500–9,000／坪</t>
  </si>
  <si>
    <t>水電配管配線</t>
  </si>
  <si>
    <t>參考價：NT$30,000–80,000</t>
  </si>
  <si>
    <t>輕隔間（含材料）</t>
  </si>
  <si>
    <t>參考價：NT$3,500–6,000／坪</t>
  </si>
  <si>
    <t>機具租用（吊車、高空作業車）</t>
  </si>
  <si>
    <t>天</t>
  </si>
  <si>
    <t>參考價：NT$6,000–15,000／天</t>
  </si>
  <si>
    <t>工地管理費</t>
  </si>
  <si>
    <t>參考價：直接工程費的 5–10%</t>
  </si>
  <si>
    <t>利潤</t>
  </si>
  <si>
    <t>付款條件</t>
  </si>
  <si>
    <t>小計（未稅）</t>
  </si>
  <si>
    <t>常見做法是簽約付 30% 訂金、主要工項完成（例如水電、泥作完成）付 40%、驗收完成付 30%；也有業主會從尾款保留 5–10% 當保固金，保固期滿再付。報價有效期多寫 15–30 天，並註明「圖面或範圍變更、追加減項，以雙方書面確認的追加減帳單為準」。業主是公司的話，記得寫上對方統編。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</si>
  <si>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</si>
  <si>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</si>
  <si>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</si>
  <si>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</si>
  <si>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</si>
  <si>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</si>
  <si>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15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</si>
  <si>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</si>
  <si>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</si>
  <si>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</si>
  <si>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</si>
  <si>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</si>
  <si>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</si>
  <si>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</si>
  <si>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</si>
  <si>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</si>
  <si>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</si>
  <si>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</si>
  <si>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</si>
  <si>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</si>
  <si>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・工程名稱、施工地點、施工範圍，以及報價依據的圖說版本或日期。</t>
  </si>
  <si>
    <t>・主要材料的品牌、規格與等級；「同等品」要寫清楚由誰認定。</t>
  </si>
  <si>
    <t>・工期：預定開工日、工作天數，以及雨天、業主變更設計等順延條件。</t>
  </si>
  <si>
    <t>・不含項目：申請執照與規費、業主自備的設備家具、夜間或假日施工加價。</t>
  </si>
  <si>
    <t>・付款分期、追加減帳的計價方式、保固範圍與期間、報價有效期。</t>
  </si>
  <si>
    <t>常見的錯誤</t>
  </si>
  <si>
    <t>・只寫一個總價，業主一改圖就吵「這不是本來就含了嗎」。</t>
  </si>
  <si>
    <t>・口頭答應追加，沒有書面確認金額，結算時對方不認帳。</t>
  </si>
  <si>
    <t>・漏列拆除清運、保護工程和完工清潔，最後才補報被說是亂加價。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</si>
</sst>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15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15000</v>
      </c>
      <c r="F15" s="16">
        <f>IF(OR(C15="",E15=""),"",C15*E15)</f>
        <v>15000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12</v>
      </c>
      <c r="D16" s="15" t="s">
        <v>27</v>
      </c>
      <c r="E16" s="16">
        <v>4500</v>
      </c>
      <c r="F16" s="16">
        <f>IF(OR(C16="",E16=""),"",C16*E16)</f>
        <v>54000</v>
      </c>
      <c r="G16" s="17" t="s">
        <v>28</v>
      </c>
    </row>
    <row r="17" ht="20" customHeight="1" spans="1:7" x14ac:dyDescent="0.25">
      <c r="A17" s="12">
        <v>3</v>
      </c>
      <c r="B17" s="13" t="s">
        <v>29</v>
      </c>
      <c r="C17" s="14">
        <v>1</v>
      </c>
      <c r="D17" s="15" t="s">
        <v>24</v>
      </c>
      <c r="E17" s="16">
        <v>30000</v>
      </c>
      <c r="F17" s="16">
        <f>IF(OR(C17="",E17=""),"",C17*E17)</f>
        <v>30000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8</v>
      </c>
      <c r="D18" s="15" t="s">
        <v>27</v>
      </c>
      <c r="E18" s="16">
        <v>3500</v>
      </c>
      <c r="F18" s="16">
        <f>IF(OR(C18="",E18=""),"",C18*E18)</f>
        <v>28000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6000</v>
      </c>
      <c r="F19" s="16">
        <f>IF(OR(C19="",E19=""),"",C19*E19)</f>
        <v>6000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24</v>
      </c>
      <c r="E20" s="16"/>
      <c r="F20" s="16" t="str">
        <f>IF(OR(C20="",E20=""),"",C20*E20)</f>
        <v/>
      </c>
      <c r="G20" s="17" t="s">
        <v>37</v>
      </c>
    </row>
    <row r="21" ht="20" customHeight="1" spans="1:7" x14ac:dyDescent="0.25">
      <c r="A21" s="12">
        <v>7</v>
      </c>
      <c r="B21" s="13" t="s">
        <v>38</v>
      </c>
      <c r="C21" s="14">
        <v>1</v>
      </c>
      <c r="D21" s="15" t="s">
        <v>24</v>
      </c>
      <c r="E21" s="16"/>
      <c r="F21" s="16" t="str">
        <f>IF(OR(C21="",E21=""),"",C21*E21)</f>
        <v/>
      </c>
      <c r="G21" s="17" t="s">
        <v>37</v>
      </c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6" ht="20" customHeight="1" spans="1:7" x14ac:dyDescent="0.25">
      <c r="A26" s="12"/>
      <c r="B26" s="13"/>
      <c r="C26" s="18"/>
      <c r="D26" s="15"/>
      <c r="E26" s="16"/>
      <c r="F26" s="16" t="str">
        <f>IF(OR(C26="",E26=""),"",C26*E26)</f>
        <v/>
      </c>
      <c r="G26" s="17"/>
    </row>
    <row r="28" spans="1:6" x14ac:dyDescent="0.25">
      <c r="A28" s="8" t="s">
        <v>39</v>
      </c>
      <c r="B28" s="8"/>
      <c r="C28" s="8"/>
      <c r="D28" s="8"/>
      <c r="E28" s="19" t="s">
        <v>40</v>
      </c>
      <c r="F28" s="16">
        <f>SUM(F15:F26)</f>
        <v>133000</v>
      </c>
    </row>
    <row r="29" spans="1:6" x14ac:dyDescent="0.25">
      <c r="A29" s="20" t="s">
        <v>41</v>
      </c>
      <c r="B29" s="20"/>
      <c r="C29" s="20"/>
      <c r="D29" s="20"/>
      <c r="E29" s="19" t="s">
        <v>42</v>
      </c>
      <c r="F29" s="21">
        <v>0.05</v>
      </c>
    </row>
    <row r="30" spans="1:6" x14ac:dyDescent="0.25">
      <c r="A30" s="20"/>
      <c r="B30" s="20"/>
      <c r="C30" s="20"/>
      <c r="D30" s="20"/>
      <c r="E30" s="19" t="s">
        <v>43</v>
      </c>
      <c r="F30" s="16">
        <f>ROUND(F28*F29,0)</f>
        <v>6650</v>
      </c>
    </row>
    <row r="31" ht="22" customHeight="1" spans="1:6" x14ac:dyDescent="0.25">
      <c r="A31" s="20"/>
      <c r="B31" s="20"/>
      <c r="C31" s="20"/>
      <c r="D31" s="20"/>
      <c r="E31" s="22" t="s">
        <v>44</v>
      </c>
      <c r="F31" s="23">
        <f>F28+F30</f>
        <v>139650</v>
      </c>
    </row>
    <row r="32" spans="1:6" x14ac:dyDescent="0.25">
      <c r="A32" s="20"/>
      <c r="B32" s="20"/>
      <c r="C32" s="20"/>
      <c r="D32" s="20"/>
      <c r="E32" s="19" t="s">
        <v>45</v>
      </c>
      <c r="F32" s="24">
        <v>0.3</v>
      </c>
    </row>
    <row r="33" spans="1:6" x14ac:dyDescent="0.25">
      <c r="A33" s="20"/>
      <c r="B33" s="20"/>
      <c r="C33" s="20"/>
      <c r="D33" s="20"/>
      <c r="E33" s="19" t="s">
        <v>46</v>
      </c>
      <c r="F33" s="16">
        <f>ROUND(F31*F32,0)</f>
        <v>41895</v>
      </c>
    </row>
    <row r="34" spans="1:6" x14ac:dyDescent="0.25">
      <c r="A34" s="20"/>
      <c r="B34" s="20"/>
      <c r="C34" s="20"/>
      <c r="D34" s="20"/>
      <c r="E34" s="19" t="s">
        <v>47</v>
      </c>
      <c r="F34" s="16">
        <f>F31-F33</f>
        <v>97755</v>
      </c>
    </row>
    <row r="36" spans="1:7" x14ac:dyDescent="0.25">
      <c r="A36" s="8" t="s">
        <v>22</v>
      </c>
      <c r="B36" s="8"/>
      <c r="C36" s="8"/>
      <c r="D36" s="8"/>
      <c r="E36" s="8"/>
      <c r="F36" s="8"/>
      <c r="G36" s="8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5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8:D28"/>
    <mergeCell ref="A29:D34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6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8" spans="1:2" x14ac:dyDescent="0.25">
      <c r="A18" s="32" t="s">
        <v>53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