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<sst xmlns="http://schemas.openxmlformats.org/spreadsheetml/2006/main" count="77" uniqueCount="74">
  <si>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</si>
  <si>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</si>
  <si>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</si>
  <si>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</si>
  <si>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</si>
  <si>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</si>
  <si>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</si>
  <si>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</si>
  <si>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</si>
  <si>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</si>
  <si>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</si>
  <si>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</si>
  <si>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報價項目：［電氣工程］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</si>
  <si>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</si>
  <si>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</si>
  <si>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</si>
  <si>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</si>
  <si>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</si>
  <si>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</si>
  <si>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</si>
  <si>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</si>
  <si>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</si>
  <si>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</si>
  <si>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總開關箱更換（含無熔絲開關）</t>
  </si>
  <si>
    <t>組</t>
  </si>
  <si>
    <t>參考價：NT$12,000–30,000</t>
  </si>
  <si>
    <t>新增插座（既有迴路）</t>
  </si>
  <si>
    <t>個</t>
  </si>
  <si>
    <t>參考價：NT$1,200–2,500／個</t>
  </si>
  <si>
    <t>燈具安裝（業主自備）</t>
  </si>
  <si>
    <t>盞</t>
  </si>
  <si>
    <t>參考價：NT$500–1,200／盞</t>
  </si>
  <si>
    <t>主幹線更換（8mm²）</t>
  </si>
  <si>
    <t>米</t>
  </si>
  <si>
    <t>參考價：NT$600–1,500／米</t>
  </si>
  <si>
    <t>電動車充電專用迴路（220V）</t>
  </si>
  <si>
    <t>迴</t>
  </si>
  <si>
    <t>參考價：NT$8,000–20,000</t>
  </si>
  <si>
    <t>用電變更申請（代辦）</t>
  </si>
  <si>
    <t>式</t>
  </si>
  <si>
    <t>參考價：NT$3,000–10,000</t>
  </si>
  <si>
    <t>付款條件</t>
  </si>
  <si>
    <t>小計（未稅）</t>
  </si>
  <si>
    <t>工程金額較大時，簽約收 30% 訂金訂料，完工測試、送電正常後收尾款。牆內遇到舊管線鏽蝕等現場狀況，先報價經業主同意再施作。報價有效期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</si>
  <si>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</si>
  <si>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</si>
  <si>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</si>
  <si>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</si>
  <si>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</si>
  <si>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</si>
  <si>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</si>
  <si>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</si>
  <si>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</si>
  <si>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</si>
  <si>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</si>
  <si>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</si>
  <si>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</si>
  <si>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</si>
  <si>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</si>
  <si>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</si>
  <si>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</si>
  <si>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</si>
  <si>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</si>
  <si>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</si>
  <si>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</si>
  <si>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・每一迴路的線徑、無熔絲開關安培數，插座是否含接地或防水蓋。</t>
  </si>
  <si>
    <t>・材料品牌（電線、開關、配電箱），燈具、充電樁是代購還是業主自備。</t>
  </si>
  <si>
    <t>・是否需要向台電申請變更，規費與代辦費另列。</t>
  </si>
  <si>
    <t>・施工方式（明管、暗管、走天花板），打牆後的泥作油漆是否在範圍內。</t>
  </si>
  <si>
    <t>・保固期間：施工保固和產品原廠保固分開寫。</t>
  </si>
  <si>
    <t>常見的錯誤</t>
  </si>
  <si>
    <t>・充電樁迴路報了價，才發現契約容量不夠，又多一筆申請費。</t>
  </si>
  <si>
    <t>・老屋舊線沒先測絕緣，拆開才知道整排都要換。</t>
  </si>
  <si>
    <t>・材料和工資合成一個總價，客人刪一個插座就算不出要減多少。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</si>
</sst>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12000</v>
      </c>
      <c r="F15" s="16">
        <f>IF(OR(C15="",E15=""),"",C15*E15)</f>
        <v>12000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6</v>
      </c>
      <c r="D16" s="15" t="s">
        <v>27</v>
      </c>
      <c r="E16" s="16">
        <v>1200</v>
      </c>
      <c r="F16" s="16">
        <f>IF(OR(C16="",E16=""),"",C16*E16)</f>
        <v>7200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8</v>
      </c>
      <c r="D17" s="15" t="s">
        <v>30</v>
      </c>
      <c r="E17" s="16">
        <v>500</v>
      </c>
      <c r="F17" s="16">
        <f>IF(OR(C17="",E17=""),"",C17*E17)</f>
        <v>4000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20</v>
      </c>
      <c r="D18" s="15" t="s">
        <v>33</v>
      </c>
      <c r="E18" s="16">
        <v>600</v>
      </c>
      <c r="F18" s="16">
        <f>IF(OR(C18="",E18=""),"",C18*E18)</f>
        <v>12000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1</v>
      </c>
      <c r="D19" s="15" t="s">
        <v>36</v>
      </c>
      <c r="E19" s="16">
        <v>8000</v>
      </c>
      <c r="F19" s="16">
        <f>IF(OR(C19="",E19=""),"",C19*E19)</f>
        <v>8000</v>
      </c>
      <c r="G19" s="17" t="s">
        <v>37</v>
      </c>
    </row>
    <row r="20" ht="20" customHeight="1" spans="1:7" x14ac:dyDescent="0.25">
      <c r="A20" s="12">
        <v>6</v>
      </c>
      <c r="B20" s="13" t="s">
        <v>38</v>
      </c>
      <c r="C20" s="14">
        <v>1</v>
      </c>
      <c r="D20" s="15" t="s">
        <v>39</v>
      </c>
      <c r="E20" s="16">
        <v>3000</v>
      </c>
      <c r="F20" s="16">
        <f>IF(OR(C20="",E20=""),"",C20*E20)</f>
        <v>3000</v>
      </c>
      <c r="G20" s="17" t="s">
        <v>40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41</v>
      </c>
      <c r="B27" s="8"/>
      <c r="C27" s="8"/>
      <c r="D27" s="8"/>
      <c r="E27" s="19" t="s">
        <v>42</v>
      </c>
      <c r="F27" s="16">
        <f>SUM(F15:F25)</f>
        <v>46200</v>
      </c>
    </row>
    <row r="28" spans="1:6" x14ac:dyDescent="0.25">
      <c r="A28" s="20" t="s">
        <v>43</v>
      </c>
      <c r="B28" s="20"/>
      <c r="C28" s="20"/>
      <c r="D28" s="20"/>
      <c r="E28" s="19" t="s">
        <v>44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45</v>
      </c>
      <c r="F29" s="16">
        <f>ROUND(F27*F28,0)</f>
        <v>2310</v>
      </c>
    </row>
    <row r="30" ht="22" customHeight="1" spans="1:6" x14ac:dyDescent="0.25">
      <c r="A30" s="20"/>
      <c r="B30" s="20"/>
      <c r="C30" s="20"/>
      <c r="D30" s="20"/>
      <c r="E30" s="22" t="s">
        <v>46</v>
      </c>
      <c r="F30" s="23">
        <f>F27+F29</f>
        <v>48510</v>
      </c>
    </row>
    <row r="31" spans="1:6" x14ac:dyDescent="0.25">
      <c r="A31" s="20"/>
      <c r="B31" s="20"/>
      <c r="C31" s="20"/>
      <c r="D31" s="20"/>
      <c r="E31" s="19" t="s">
        <v>47</v>
      </c>
      <c r="F31" s="24">
        <v>0</v>
      </c>
    </row>
    <row r="32" spans="1:6" x14ac:dyDescent="0.25">
      <c r="A32" s="20"/>
      <c r="B32" s="20"/>
      <c r="C32" s="20"/>
      <c r="D32" s="20"/>
      <c r="E32" s="19" t="s">
        <v>48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49</v>
      </c>
      <c r="F33" s="16">
        <f>F30-F32</f>
        <v>48510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50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51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52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53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54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55</v>
      </c>
      <c r="B42" s="26"/>
      <c r="C42" s="26"/>
      <c r="D42" s="26"/>
      <c r="E42" s="26"/>
      <c r="F42" s="26"/>
      <c r="G42" s="26"/>
    </row>
    <row r="44" spans="1:7" x14ac:dyDescent="0.25">
      <c r="A44" s="27" t="s">
        <v>56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57</v>
      </c>
      <c r="B1" s="28"/>
    </row>
    <row r="2" ht="18" customHeight="1" spans="1:2" x14ac:dyDescent="0.25">
      <c r="A2" s="29" t="s">
        <v>58</v>
      </c>
      <c r="B2" s="30" t="s">
        <v>59</v>
      </c>
    </row>
    <row r="3" ht="33" customHeight="1" spans="1:2" x14ac:dyDescent="0.25">
      <c r="A3" s="29" t="s">
        <v>60</v>
      </c>
      <c r="B3" s="30" t="s">
        <v>61</v>
      </c>
    </row>
    <row r="4" ht="18" customHeight="1" spans="1:2" x14ac:dyDescent="0.25">
      <c r="A4" s="29" t="s">
        <v>62</v>
      </c>
      <c r="B4" s="30" t="s">
        <v>63</v>
      </c>
    </row>
    <row r="6" ht="18" customHeight="1" spans="1:2" x14ac:dyDescent="0.25">
      <c r="A6" s="31" t="s">
        <v>64</v>
      </c>
      <c r="B6" s="31"/>
    </row>
    <row r="7" ht="18" customHeight="1" spans="2:2" x14ac:dyDescent="0.25">
      <c r="B7" s="30" t="s">
        <v>65</v>
      </c>
    </row>
    <row r="8" ht="18" customHeight="1" spans="2:2" x14ac:dyDescent="0.25">
      <c r="B8" s="30" t="s">
        <v>66</v>
      </c>
    </row>
    <row r="9" ht="18" customHeight="1" spans="2:2" x14ac:dyDescent="0.25">
      <c r="B9" s="30" t="s">
        <v>67</v>
      </c>
    </row>
    <row r="10" ht="18" customHeight="1" spans="2:2" x14ac:dyDescent="0.25">
      <c r="B10" s="30" t="s">
        <v>68</v>
      </c>
    </row>
    <row r="11" ht="18" customHeight="1" spans="2:2" x14ac:dyDescent="0.25">
      <c r="B11" s="30" t="s">
        <v>69</v>
      </c>
    </row>
    <row r="13" ht="18" customHeight="1" spans="1:2" x14ac:dyDescent="0.25">
      <c r="A13" s="31" t="s">
        <v>70</v>
      </c>
      <c r="B13" s="31"/>
    </row>
    <row r="14" ht="18" customHeight="1" spans="2:2" x14ac:dyDescent="0.25">
      <c r="B14" s="30" t="s">
        <v>71</v>
      </c>
    </row>
    <row r="15" ht="18" customHeight="1" spans="2:2" x14ac:dyDescent="0.25">
      <c r="B15" s="30" t="s">
        <v>72</v>
      </c>
    </row>
    <row r="16" ht="18" customHeight="1" spans="2:2" x14ac:dyDescent="0.25">
      <c r="B16" s="30" t="s">
        <v>73</v>
      </c>
    </row>
    <row r="18" spans="1:2" x14ac:dyDescent="0.25">
      <c r="A18" s="32" t="s">
        <v>56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電氣工程報價單範本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