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<sst xmlns="http://schemas.openxmlformats.org/spreadsheetml/2006/main" count="77" uniqueCount="73">
  <si>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</si>
  <si>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</si>
  <si>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</si>
  <si>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</si>
  <si>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</si>
  <si>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</si>
  <si>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</si>
  <si>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</si>
  <si>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</si>
  <si>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</si>
  <si>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</si>
  <si>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</si>
  <si>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報價項目：［廢棄物清運］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</si>
  <si>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</si>
  <si>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</si>
  <si>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</si>
  <si>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</si>
  <si>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</si>
  <si>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</si>
  <si>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</si>
  <si>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</si>
  <si>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</si>
  <si>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</si>
  <si>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3.5 噸貨車清運（約半車）</t>
  </si>
  <si>
    <t>車</t>
  </si>
  <si>
    <t>參考價：NT$4,500–7,500</t>
  </si>
  <si>
    <t>大型家具單件（沙發、床墊、衣櫃）</t>
  </si>
  <si>
    <t>件</t>
  </si>
  <si>
    <t>參考價：NT$800–2,000／件</t>
  </si>
  <si>
    <t>裝潢廢料加收（磚塊、水泥、磁磚，太空包）</t>
  </si>
  <si>
    <t>袋</t>
  </si>
  <si>
    <t>參考價：NT$1,500–3,000／袋</t>
  </si>
  <si>
    <t>含冷媒家電（冰箱、冷氣）</t>
  </si>
  <si>
    <t>台</t>
  </si>
  <si>
    <t>參考價：NT$500–1,500／台</t>
  </si>
  <si>
    <t>樓層搬運費（無電梯，每層）</t>
  </si>
  <si>
    <t>層</t>
  </si>
  <si>
    <t>參考價：NT$200–500／層</t>
  </si>
  <si>
    <t>現場追加物品</t>
  </si>
  <si>
    <t>參考價：NT$300–1,000／件</t>
  </si>
  <si>
    <t>付款條件</t>
  </si>
  <si>
    <t>小計（未稅）</t>
  </si>
  <si>
    <t>不收訂金，到場確認數量後報出定價，裝車完成當場付款。實際數量比照片多時，先重新報價再動工；當天追加的物品依單件計價。報價有效期 14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</si>
  <si>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</si>
  <si>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</si>
  <si>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</si>
  <si>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</si>
  <si>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</si>
  <si>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</si>
  <si>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14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</si>
  <si>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</si>
  <si>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</si>
  <si>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</si>
  <si>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</si>
  <si>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</si>
  <si>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</si>
  <si>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</si>
  <si>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</si>
  <si>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</si>
  <si>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</si>
  <si>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</si>
  <si>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</si>
  <si>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</si>
  <si>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</si>
  <si>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・車型（發財車、3.5 噸）與計價方式：半車、一車或單件。</t>
  </si>
  <si>
    <t>・是否含搬運、裝車、處理費與現場清掃。</t>
  </si>
  <si>
    <t>・不收或另計的物品：油漆、化學品、輪胎、醫療廢棄物。</t>
  </si>
  <si>
    <t>・物品在幾樓、有無電梯、貨車能停多近。</t>
  </si>
  <si>
    <t>・到場確認數量後才定價，以及現場追加怎麼算。</t>
  </si>
  <si>
    <t>常見的錯誤</t>
  </si>
  <si>
    <t>・用一般「一車」的價格收了混著磚塊泥土的裝潢廢料，處理費倒貼。</t>
  </si>
  <si>
    <t>・先裝車再談價，最後為了「到底有沒有滿」吵起來。</t>
  </si>
  <si>
    <t>・冰箱、冷氣照一般家具收，沒算含冷媒家電的處理費。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</si>
</sst>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4500</v>
      </c>
      <c r="F15" s="16">
        <f>IF(OR(C15="",E15=""),"",C15*E15)</f>
        <v>4500</v>
      </c>
      <c r="G15" s="17" t="s">
        <v>25</v>
      </c>
    </row>
    <row r="16" ht="32" customHeight="1" spans="1:7" x14ac:dyDescent="0.25">
      <c r="A16" s="12">
        <v>2</v>
      </c>
      <c r="B16" s="13" t="s">
        <v>26</v>
      </c>
      <c r="C16" s="14">
        <v>2</v>
      </c>
      <c r="D16" s="15" t="s">
        <v>27</v>
      </c>
      <c r="E16" s="16">
        <v>800</v>
      </c>
      <c r="F16" s="16">
        <f>IF(OR(C16="",E16=""),"",C16*E16)</f>
        <v>1600</v>
      </c>
      <c r="G16" s="17" t="s">
        <v>28</v>
      </c>
    </row>
    <row r="17" ht="32" customHeight="1" spans="1:7" x14ac:dyDescent="0.25">
      <c r="A17" s="12">
        <v>3</v>
      </c>
      <c r="B17" s="13" t="s">
        <v>29</v>
      </c>
      <c r="C17" s="14">
        <v>2</v>
      </c>
      <c r="D17" s="15" t="s">
        <v>30</v>
      </c>
      <c r="E17" s="16">
        <v>1500</v>
      </c>
      <c r="F17" s="16">
        <f>IF(OR(C17="",E17=""),"",C17*E17)</f>
        <v>3000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1</v>
      </c>
      <c r="D18" s="15" t="s">
        <v>33</v>
      </c>
      <c r="E18" s="16">
        <v>500</v>
      </c>
      <c r="F18" s="16">
        <f>IF(OR(C18="",E18=""),"",C18*E18)</f>
        <v>500</v>
      </c>
      <c r="G18" s="17" t="s">
        <v>34</v>
      </c>
    </row>
    <row r="19" ht="20" customHeight="1" spans="1:7" x14ac:dyDescent="0.25">
      <c r="A19" s="12">
        <v>5</v>
      </c>
      <c r="B19" s="13" t="s">
        <v>35</v>
      </c>
      <c r="C19" s="14">
        <v>3</v>
      </c>
      <c r="D19" s="15" t="s">
        <v>36</v>
      </c>
      <c r="E19" s="16">
        <v>200</v>
      </c>
      <c r="F19" s="16">
        <f>IF(OR(C19="",E19=""),"",C19*E19)</f>
        <v>600</v>
      </c>
      <c r="G19" s="17" t="s">
        <v>37</v>
      </c>
    </row>
    <row r="20" ht="20" customHeight="1" spans="1:7" x14ac:dyDescent="0.25">
      <c r="A20" s="12">
        <v>6</v>
      </c>
      <c r="B20" s="13" t="s">
        <v>38</v>
      </c>
      <c r="C20" s="14">
        <v>3</v>
      </c>
      <c r="D20" s="15" t="s">
        <v>27</v>
      </c>
      <c r="E20" s="16">
        <v>300</v>
      </c>
      <c r="F20" s="16">
        <f>IF(OR(C20="",E20=""),"",C20*E20)</f>
        <v>900</v>
      </c>
      <c r="G20" s="17" t="s">
        <v>39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40</v>
      </c>
      <c r="B27" s="8"/>
      <c r="C27" s="8"/>
      <c r="D27" s="8"/>
      <c r="E27" s="19" t="s">
        <v>41</v>
      </c>
      <c r="F27" s="16">
        <f>SUM(F15:F25)</f>
        <v>11100</v>
      </c>
    </row>
    <row r="28" spans="1:6" x14ac:dyDescent="0.25">
      <c r="A28" s="20" t="s">
        <v>42</v>
      </c>
      <c r="B28" s="20"/>
      <c r="C28" s="20"/>
      <c r="D28" s="20"/>
      <c r="E28" s="19" t="s">
        <v>43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44</v>
      </c>
      <c r="F29" s="16">
        <f>ROUND(F27*F28,0)</f>
        <v>555</v>
      </c>
    </row>
    <row r="30" ht="22" customHeight="1" spans="1:6" x14ac:dyDescent="0.25">
      <c r="A30" s="20"/>
      <c r="B30" s="20"/>
      <c r="C30" s="20"/>
      <c r="D30" s="20"/>
      <c r="E30" s="22" t="s">
        <v>45</v>
      </c>
      <c r="F30" s="23">
        <f>F27+F29</f>
        <v>11655</v>
      </c>
    </row>
    <row r="31" spans="1:6" x14ac:dyDescent="0.25">
      <c r="A31" s="20"/>
      <c r="B31" s="20"/>
      <c r="C31" s="20"/>
      <c r="D31" s="20"/>
      <c r="E31" s="19" t="s">
        <v>46</v>
      </c>
      <c r="F31" s="24">
        <v>0</v>
      </c>
    </row>
    <row r="32" spans="1:6" x14ac:dyDescent="0.25">
      <c r="A32" s="20"/>
      <c r="B32" s="20"/>
      <c r="C32" s="20"/>
      <c r="D32" s="20"/>
      <c r="E32" s="19" t="s">
        <v>47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48</v>
      </c>
      <c r="F33" s="16">
        <f>F30-F32</f>
        <v>11655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53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54</v>
      </c>
      <c r="B42" s="26"/>
      <c r="C42" s="26"/>
      <c r="D42" s="26"/>
      <c r="E42" s="26"/>
      <c r="F42" s="26"/>
      <c r="G42" s="26"/>
    </row>
    <row r="44" spans="1:7" x14ac:dyDescent="0.25">
      <c r="A44" s="27" t="s">
        <v>55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56</v>
      </c>
      <c r="B1" s="28"/>
    </row>
    <row r="2" ht="18" customHeight="1" spans="1:2" x14ac:dyDescent="0.25">
      <c r="A2" s="29" t="s">
        <v>57</v>
      </c>
      <c r="B2" s="30" t="s">
        <v>58</v>
      </c>
    </row>
    <row r="3" ht="33" customHeight="1" spans="1:2" x14ac:dyDescent="0.25">
      <c r="A3" s="29" t="s">
        <v>59</v>
      </c>
      <c r="B3" s="30" t="s">
        <v>60</v>
      </c>
    </row>
    <row r="4" ht="18" customHeight="1" spans="1:2" x14ac:dyDescent="0.25">
      <c r="A4" s="29" t="s">
        <v>61</v>
      </c>
      <c r="B4" s="30" t="s">
        <v>62</v>
      </c>
    </row>
    <row r="6" ht="18" customHeight="1" spans="1:2" x14ac:dyDescent="0.25">
      <c r="A6" s="31" t="s">
        <v>63</v>
      </c>
      <c r="B6" s="31"/>
    </row>
    <row r="7" ht="18" customHeight="1" spans="2:2" x14ac:dyDescent="0.25">
      <c r="B7" s="30" t="s">
        <v>64</v>
      </c>
    </row>
    <row r="8" ht="18" customHeight="1" spans="2:2" x14ac:dyDescent="0.25">
      <c r="B8" s="30" t="s">
        <v>65</v>
      </c>
    </row>
    <row r="9" ht="18" customHeight="1" spans="2:2" x14ac:dyDescent="0.25">
      <c r="B9" s="30" t="s">
        <v>66</v>
      </c>
    </row>
    <row r="10" ht="18" customHeight="1" spans="2:2" x14ac:dyDescent="0.25">
      <c r="B10" s="30" t="s">
        <v>67</v>
      </c>
    </row>
    <row r="11" ht="18" customHeight="1" spans="2:2" x14ac:dyDescent="0.25">
      <c r="B11" s="30" t="s">
        <v>68</v>
      </c>
    </row>
    <row r="13" ht="18" customHeight="1" spans="1:2" x14ac:dyDescent="0.25">
      <c r="A13" s="31" t="s">
        <v>69</v>
      </c>
      <c r="B13" s="31"/>
    </row>
    <row r="14" ht="18" customHeight="1" spans="2:2" x14ac:dyDescent="0.25">
      <c r="B14" s="30" t="s">
        <v>70</v>
      </c>
    </row>
    <row r="15" ht="18" customHeight="1" spans="2:2" x14ac:dyDescent="0.25">
      <c r="B15" s="30" t="s">
        <v>71</v>
      </c>
    </row>
    <row r="16" ht="18" customHeight="1" spans="2:2" x14ac:dyDescent="0.25">
      <c r="B16" s="30" t="s">
        <v>72</v>
      </c>
    </row>
    <row r="18" spans="1:2" x14ac:dyDescent="0.25">
      <c r="A18" s="32" t="s">
        <v>55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廢棄物清運報價單範本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