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<sst xmlns="http://schemas.openxmlformats.org/spreadsheetml/2006/main" count="77" uniqueCount="73">
  <si>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</si>
  <si>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</si>
  <si>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</si>
  <si>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</si>
  <si>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</si>
  <si>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</si>
  <si>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</si>
  <si>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</si>
  <si>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</si>
  <si>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</si>
  <si>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</si>
  <si>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</si>
  <si>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報價項目：［網路佈線］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</si>
  <si>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</si>
  <si>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</si>
  <si>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</si>
  <si>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</si>
  <si>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</si>
  <si>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</si>
  <si>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</si>
  <si>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</si>
  <si>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</si>
  <si>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</si>
  <si>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Cat.6A 網路點（含線材、資訊插座、面板）</t>
  </si>
  <si>
    <t>點</t>
  </si>
  <si>
    <t>參考價：NT$1,500–3,500／點</t>
  </si>
  <si>
    <t>走線（天花板內吊掛或明線壓條）</t>
  </si>
  <si>
    <t>米</t>
  </si>
  <si>
    <t>參考價：NT$80–250／米</t>
  </si>
  <si>
    <t>24 埠配線架與端接</t>
  </si>
  <si>
    <t>組</t>
  </si>
  <si>
    <t>參考價：NT$4,000–9,000</t>
  </si>
  <si>
    <t>壁掛機櫃、理線器與跳線</t>
  </si>
  <si>
    <t>式</t>
  </si>
  <si>
    <t>參考價：NT$8,000–20,000</t>
  </si>
  <si>
    <t>線路測試與測試報告</t>
  </si>
  <si>
    <t>參考價：NT$200–500／點</t>
  </si>
  <si>
    <t>夜間／假日施工</t>
  </si>
  <si>
    <t>工</t>
  </si>
  <si>
    <t>參考價：NT$4,000–7,000／工</t>
  </si>
  <si>
    <t>付款條件</t>
  </si>
  <si>
    <t>小計（未稅）</t>
  </si>
  <si>
    <t>簽約先收 30% 訂金備料，完工交付測試報告後 15 天內付清尾款。現場追加的網路點依報價單單價計算，經客戶以 LINE 或 Email 確認後施作。公司客戶開立統編發票，報價未稅另加 5% 營業稅。報價有效期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</si>
  <si>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</si>
  <si>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</si>
  <si>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</si>
  <si>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</si>
  <si>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</si>
  <si>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</si>
  <si>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</si>
  <si>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</si>
  <si>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</si>
  <si>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</si>
  <si>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</si>
  <si>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</si>
  <si>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</si>
  <si>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</si>
  <si>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</si>
  <si>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</si>
  <si>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</si>
  <si>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</si>
  <si>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</si>
  <si>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</si>
  <si>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</si>
  <si>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・每個空間的網路點數、線材等級（Cat.6／Cat.6A）與廠牌。</t>
  </si>
  <si>
    <t>・走線方式：天花板內、高架地板、明線壓條或穿管，天花板拆裝由誰負責。</t>
  </si>
  <si>
    <t>・施工範圍到哪裡為止：配線架、機櫃，是否含交換器、無線 AP 與數據機位置。</t>
  </si>
  <si>
    <t>・交付內容：每點測試報告、面板標籤、點位圖。</t>
  </si>
  <si>
    <t>・施工時段與大樓規定：管委會申請、電梯保護、夜間施工。</t>
  </si>
  <si>
    <t>常見的錯誤</t>
  </si>
  <si>
    <t>・沒進天花板看就報每點單價，到現場才發現是封閉式天花板，或要穿防火區劃牆。</t>
  </si>
  <si>
    <t>・漏報標籤和點位圖，交屋時客戶的 IT 一開口就得回頭補做。</t>
  </si>
  <si>
    <t>・上班時間不能施工的辦公室，報價卻用白天工資算。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</si>
</sst>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32" customHeight="1" spans="1:7" x14ac:dyDescent="0.25">
      <c r="A15" s="12">
        <v>1</v>
      </c>
      <c r="B15" s="13" t="s">
        <v>23</v>
      </c>
      <c r="C15" s="14">
        <v>24</v>
      </c>
      <c r="D15" s="15" t="s">
        <v>24</v>
      </c>
      <c r="E15" s="16">
        <v>1500</v>
      </c>
      <c r="F15" s="16">
        <f>IF(OR(C15="",E15=""),"",C15*E15)</f>
        <v>36000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90</v>
      </c>
      <c r="D16" s="15" t="s">
        <v>27</v>
      </c>
      <c r="E16" s="16">
        <v>80</v>
      </c>
      <c r="F16" s="16">
        <f>IF(OR(C16="",E16=""),"",C16*E16)</f>
        <v>7200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1</v>
      </c>
      <c r="D17" s="15" t="s">
        <v>30</v>
      </c>
      <c r="E17" s="16">
        <v>4000</v>
      </c>
      <c r="F17" s="16">
        <f>IF(OR(C17="",E17=""),"",C17*E17)</f>
        <v>4000</v>
      </c>
      <c r="G17" s="17" t="s">
        <v>31</v>
      </c>
    </row>
    <row r="18" ht="20" customHeight="1" spans="1:7" x14ac:dyDescent="0.25">
      <c r="A18" s="12">
        <v>4</v>
      </c>
      <c r="B18" s="13" t="s">
        <v>32</v>
      </c>
      <c r="C18" s="14">
        <v>1</v>
      </c>
      <c r="D18" s="15" t="s">
        <v>33</v>
      </c>
      <c r="E18" s="16">
        <v>8000</v>
      </c>
      <c r="F18" s="16">
        <f>IF(OR(C18="",E18=""),"",C18*E18)</f>
        <v>8000</v>
      </c>
      <c r="G18" s="17" t="s">
        <v>34</v>
      </c>
    </row>
    <row r="19" ht="20" customHeight="1" spans="1:7" x14ac:dyDescent="0.25">
      <c r="A19" s="12">
        <v>5</v>
      </c>
      <c r="B19" s="13" t="s">
        <v>35</v>
      </c>
      <c r="C19" s="14">
        <v>24</v>
      </c>
      <c r="D19" s="15" t="s">
        <v>24</v>
      </c>
      <c r="E19" s="16">
        <v>200</v>
      </c>
      <c r="F19" s="16">
        <f>IF(OR(C19="",E19=""),"",C19*E19)</f>
        <v>4800</v>
      </c>
      <c r="G19" s="17" t="s">
        <v>36</v>
      </c>
    </row>
    <row r="20" ht="20" customHeight="1" spans="1:7" x14ac:dyDescent="0.25">
      <c r="A20" s="12">
        <v>6</v>
      </c>
      <c r="B20" s="13" t="s">
        <v>37</v>
      </c>
      <c r="C20" s="14">
        <v>2</v>
      </c>
      <c r="D20" s="15" t="s">
        <v>38</v>
      </c>
      <c r="E20" s="16">
        <v>4000</v>
      </c>
      <c r="F20" s="16">
        <f>IF(OR(C20="",E20=""),"",C20*E20)</f>
        <v>8000</v>
      </c>
      <c r="G20" s="17" t="s">
        <v>39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40</v>
      </c>
      <c r="B27" s="8"/>
      <c r="C27" s="8"/>
      <c r="D27" s="8"/>
      <c r="E27" s="19" t="s">
        <v>41</v>
      </c>
      <c r="F27" s="16">
        <f>SUM(F15:F25)</f>
        <v>68000</v>
      </c>
    </row>
    <row r="28" spans="1:6" x14ac:dyDescent="0.25">
      <c r="A28" s="20" t="s">
        <v>42</v>
      </c>
      <c r="B28" s="20"/>
      <c r="C28" s="20"/>
      <c r="D28" s="20"/>
      <c r="E28" s="19" t="s">
        <v>43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44</v>
      </c>
      <c r="F29" s="16">
        <f>ROUND(F27*F28,0)</f>
        <v>3400</v>
      </c>
    </row>
    <row r="30" ht="22" customHeight="1" spans="1:6" x14ac:dyDescent="0.25">
      <c r="A30" s="20"/>
      <c r="B30" s="20"/>
      <c r="C30" s="20"/>
      <c r="D30" s="20"/>
      <c r="E30" s="22" t="s">
        <v>45</v>
      </c>
      <c r="F30" s="23">
        <f>F27+F29</f>
        <v>71400</v>
      </c>
    </row>
    <row r="31" spans="1:6" x14ac:dyDescent="0.25">
      <c r="A31" s="20"/>
      <c r="B31" s="20"/>
      <c r="C31" s="20"/>
      <c r="D31" s="20"/>
      <c r="E31" s="19" t="s">
        <v>46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47</v>
      </c>
      <c r="F32" s="16">
        <f>ROUND(F30*F31,0)</f>
        <v>21420</v>
      </c>
    </row>
    <row r="33" spans="1:6" x14ac:dyDescent="0.25">
      <c r="A33" s="20"/>
      <c r="B33" s="20"/>
      <c r="C33" s="20"/>
      <c r="D33" s="20"/>
      <c r="E33" s="19" t="s">
        <v>48</v>
      </c>
      <c r="F33" s="16">
        <f>F30-F32</f>
        <v>49980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53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54</v>
      </c>
      <c r="B42" s="26"/>
      <c r="C42" s="26"/>
      <c r="D42" s="26"/>
      <c r="E42" s="26"/>
      <c r="F42" s="26"/>
      <c r="G42" s="26"/>
    </row>
    <row r="44" spans="1:7" x14ac:dyDescent="0.25">
      <c r="A44" s="27" t="s">
        <v>55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56</v>
      </c>
      <c r="B1" s="28"/>
    </row>
    <row r="2" ht="18" customHeight="1" spans="1:2" x14ac:dyDescent="0.25">
      <c r="A2" s="29" t="s">
        <v>57</v>
      </c>
      <c r="B2" s="30" t="s">
        <v>58</v>
      </c>
    </row>
    <row r="3" ht="33" customHeight="1" spans="1:2" x14ac:dyDescent="0.25">
      <c r="A3" s="29" t="s">
        <v>59</v>
      </c>
      <c r="B3" s="30" t="s">
        <v>60</v>
      </c>
    </row>
    <row r="4" ht="18" customHeight="1" spans="1:2" x14ac:dyDescent="0.25">
      <c r="A4" s="29" t="s">
        <v>61</v>
      </c>
      <c r="B4" s="30" t="s">
        <v>62</v>
      </c>
    </row>
    <row r="6" ht="18" customHeight="1" spans="1:2" x14ac:dyDescent="0.25">
      <c r="A6" s="31" t="s">
        <v>63</v>
      </c>
      <c r="B6" s="31"/>
    </row>
    <row r="7" ht="18" customHeight="1" spans="2:2" x14ac:dyDescent="0.25">
      <c r="B7" s="30" t="s">
        <v>64</v>
      </c>
    </row>
    <row r="8" ht="18" customHeight="1" spans="2:2" x14ac:dyDescent="0.25">
      <c r="B8" s="30" t="s">
        <v>65</v>
      </c>
    </row>
    <row r="9" ht="18" customHeight="1" spans="2:2" x14ac:dyDescent="0.25">
      <c r="B9" s="30" t="s">
        <v>66</v>
      </c>
    </row>
    <row r="10" ht="18" customHeight="1" spans="2:2" x14ac:dyDescent="0.25">
      <c r="B10" s="30" t="s">
        <v>67</v>
      </c>
    </row>
    <row r="11" ht="18" customHeight="1" spans="2:2" x14ac:dyDescent="0.25">
      <c r="B11" s="30" t="s">
        <v>68</v>
      </c>
    </row>
    <row r="13" ht="18" customHeight="1" spans="1:2" x14ac:dyDescent="0.25">
      <c r="A13" s="31" t="s">
        <v>69</v>
      </c>
      <c r="B13" s="31"/>
    </row>
    <row r="14" ht="18" customHeight="1" spans="2:2" x14ac:dyDescent="0.25">
      <c r="B14" s="30" t="s">
        <v>70</v>
      </c>
    </row>
    <row r="15" ht="18" customHeight="1" spans="2:2" x14ac:dyDescent="0.25">
      <c r="B15" s="30" t="s">
        <v>71</v>
      </c>
    </row>
    <row r="16" ht="18" customHeight="1" spans="2:2" x14ac:dyDescent="0.25">
      <c r="B16" s="30" t="s">
        <v>72</v>
      </c>
    </row>
    <row r="18" spans="1:2" x14ac:dyDescent="0.25">
      <c r="A18" s="32" t="s">
        <v>55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網路佈線報價單範本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